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31" i="1"/>
  <c r="L31"/>
  <c r="O30"/>
  <c r="L30"/>
  <c r="O29"/>
  <c r="L29"/>
  <c r="O28"/>
  <c r="L28"/>
  <c r="O27"/>
  <c r="L27"/>
  <c r="O26"/>
  <c r="L26"/>
  <c r="O25"/>
  <c r="L25"/>
  <c r="O24"/>
  <c r="L24"/>
  <c r="O23"/>
  <c r="L23"/>
  <c r="O22"/>
  <c r="L22"/>
  <c r="O21"/>
  <c r="L21"/>
  <c r="O20"/>
  <c r="L20"/>
  <c r="O19"/>
  <c r="L19"/>
  <c r="O16"/>
  <c r="L16"/>
  <c r="O15"/>
  <c r="L15"/>
  <c r="O14"/>
  <c r="L14"/>
  <c r="O13"/>
  <c r="L13"/>
  <c r="O12"/>
  <c r="L12"/>
  <c r="O11"/>
  <c r="L11"/>
  <c r="O10"/>
  <c r="L10"/>
  <c r="O9"/>
  <c r="L9"/>
  <c r="O8"/>
  <c r="L8"/>
  <c r="O7"/>
  <c r="L7"/>
  <c r="O6"/>
  <c r="L6"/>
  <c r="O5"/>
  <c r="L5"/>
  <c r="O4"/>
  <c r="L4"/>
  <c r="E30"/>
  <c r="G25" s="1"/>
  <c r="D30"/>
  <c r="E29"/>
  <c r="G29" s="1"/>
  <c r="D29"/>
  <c r="G28"/>
  <c r="E28"/>
  <c r="D28"/>
  <c r="G27"/>
  <c r="E27"/>
  <c r="D27"/>
  <c r="G26"/>
  <c r="E26"/>
  <c r="D26"/>
  <c r="E25"/>
  <c r="G30" s="1"/>
  <c r="D25"/>
  <c r="G24"/>
  <c r="E24"/>
  <c r="D24"/>
  <c r="G23"/>
  <c r="E23"/>
  <c r="D23"/>
  <c r="G22"/>
  <c r="E22"/>
  <c r="D22"/>
  <c r="E21"/>
  <c r="G21" s="1"/>
  <c r="D21"/>
  <c r="G20"/>
  <c r="E20"/>
  <c r="D20"/>
  <c r="G19"/>
  <c r="E19"/>
  <c r="D19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</calcChain>
</file>

<file path=xl/sharedStrings.xml><?xml version="1.0" encoding="utf-8"?>
<sst xmlns="http://schemas.openxmlformats.org/spreadsheetml/2006/main" count="88" uniqueCount="45">
  <si>
    <t>Equipo</t>
  </si>
  <si>
    <t>Temporada 2014-15</t>
  </si>
  <si>
    <t>Formato Original (sin giras)</t>
  </si>
  <si>
    <t>Formato Usado (con giras)</t>
  </si>
  <si>
    <t>SUR</t>
  </si>
  <si>
    <t>Km Viajados</t>
  </si>
  <si>
    <t>Partidos</t>
  </si>
  <si>
    <t>Promedio</t>
  </si>
  <si>
    <t>9 de Julio</t>
  </si>
  <si>
    <t>San Luis</t>
  </si>
  <si>
    <t>Banda Norte</t>
  </si>
  <si>
    <t>Estudiantes de Olavarría</t>
  </si>
  <si>
    <t>Ferrocarril Oeste</t>
  </si>
  <si>
    <t>Huracán de Trelew</t>
  </si>
  <si>
    <t>San Lorenzo</t>
  </si>
  <si>
    <t>NORTE</t>
  </si>
  <si>
    <t>Instituto de Córdoba</t>
  </si>
  <si>
    <t>Barrio Parque</t>
  </si>
  <si>
    <t>Unión de Santa Fe</t>
  </si>
  <si>
    <t>Sarmiento (Resistencia)</t>
  </si>
  <si>
    <t>Temporada 2015-16</t>
  </si>
  <si>
    <t>Ciclista</t>
  </si>
  <si>
    <t>Platense</t>
  </si>
  <si>
    <t>Olimpo (BB)</t>
  </si>
  <si>
    <t>Comunicaciones</t>
  </si>
  <si>
    <t>Hindu Resistencia</t>
  </si>
  <si>
    <t>Uncaus</t>
  </si>
  <si>
    <t>Dep. Viedma</t>
  </si>
  <si>
    <t>Monte Hermoso Basket</t>
  </si>
  <si>
    <t>Petrolero Argentino</t>
  </si>
  <si>
    <t>Echague Paraná</t>
  </si>
  <si>
    <t>La Unión Colón</t>
  </si>
  <si>
    <t>Tiro de Morteros</t>
  </si>
  <si>
    <t>Salta Basket</t>
  </si>
  <si>
    <t>Sport Cañada de Gomez</t>
  </si>
  <si>
    <t>Oberá OTC</t>
  </si>
  <si>
    <t>UNCAUS</t>
  </si>
  <si>
    <t>Anzorena (Mendoza)</t>
  </si>
  <si>
    <t>Hispano (RG)</t>
  </si>
  <si>
    <t>Rocamora (CdU)</t>
  </si>
  <si>
    <t>San Isidro (SF)</t>
  </si>
  <si>
    <t>Gimnasia (LP)</t>
  </si>
  <si>
    <t>Atenas (C.P)</t>
  </si>
  <si>
    <t>Parque Sur (CdU)</t>
  </si>
  <si>
    <t>Villa Angela Basket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</si>
</sst>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2" fontId="0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2" fontId="0" fillId="0" borderId="10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0" fillId="0" borderId="12" xfId="0" applyNumberFormat="1" applyFont="1" applyFill="1" applyBorder="1" applyAlignment="1" applyProtection="1">
      <alignment horizontal="center"/>
    </xf>
    <xf numFmtId="2" fontId="0" fillId="0" borderId="13" xfId="0" applyNumberFormat="1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2" fontId="2" fillId="2" borderId="19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2" fillId="2" borderId="19" xfId="0" applyNumberFormat="1" applyFont="1" applyFill="1" applyBorder="1" applyAlignment="1" applyProtection="1">
      <alignment horizontal="center"/>
    </xf>
    <xf numFmtId="0" fontId="3" fillId="2" borderId="24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alignment horizontal="center"/>
    </xf>
    <xf numFmtId="0" fontId="1" fillId="2" borderId="18" xfId="0" applyNumberFormat="1" applyFont="1" applyFill="1" applyBorder="1" applyAlignment="1" applyProtection="1">
      <alignment horizontal="center"/>
    </xf>
    <xf numFmtId="0" fontId="1" fillId="2" borderId="19" xfId="0" applyNumberFormat="1" applyFont="1" applyFill="1" applyBorder="1" applyAlignment="1" applyProtection="1">
      <alignment horizontal="center"/>
    </xf>
    <xf numFmtId="0" fontId="1" fillId="2" borderId="15" xfId="0" applyNumberFormat="1" applyFont="1" applyFill="1" applyBorder="1" applyAlignment="1" applyProtection="1">
      <alignment horizontal="center"/>
    </xf>
    <xf numFmtId="0" fontId="1" fillId="2" borderId="16" xfId="0" applyNumberFormat="1" applyFont="1" applyFill="1" applyBorder="1" applyAlignment="1" applyProtection="1">
      <alignment horizontal="center"/>
    </xf>
    <xf numFmtId="0" fontId="1" fillId="2" borderId="20" xfId="0" applyNumberFormat="1" applyFont="1" applyFill="1" applyBorder="1" applyAlignment="1" applyProtection="1">
      <alignment horizontal="center"/>
    </xf>
    <xf numFmtId="0" fontId="1" fillId="2" borderId="21" xfId="0" applyNumberFormat="1" applyFont="1" applyFill="1" applyBorder="1" applyAlignment="1" applyProtection="1">
      <alignment horizontal="center"/>
    </xf>
    <xf numFmtId="0" fontId="1" fillId="2" borderId="22" xfId="0" applyNumberFormat="1" applyFont="1" applyFill="1" applyBorder="1" applyAlignment="1" applyProtection="1">
      <alignment horizontal="center"/>
    </xf>
    <xf numFmtId="0" fontId="1" fillId="2" borderId="2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1" fillId="2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O31" sqref="O31"/>
    </sheetView>
  </sheetViews>
  <sheetFormatPr baseColWidth="10" defaultRowHeight="15"/>
  <cols>
    <col min="1" max="1" width="23" customWidth="1"/>
    <col min="2" max="2" width="12.85546875" customWidth="1"/>
    <col min="3" max="3" width="8.42578125" bestFit="1" customWidth="1"/>
    <col min="6" max="6" width="8.42578125" bestFit="1" customWidth="1"/>
    <col min="8" max="8" width="5.42578125" customWidth="1"/>
    <col min="9" max="9" width="23" customWidth="1"/>
    <col min="10" max="10" width="12.85546875" customWidth="1"/>
    <col min="11" max="11" width="8.42578125" bestFit="1" customWidth="1"/>
    <col min="14" max="14" width="8.42578125" bestFit="1" customWidth="1"/>
  </cols>
  <sheetData>
    <row r="1" spans="1:15" ht="17.25" thickBot="1">
      <c r="A1" s="35" t="s">
        <v>0</v>
      </c>
      <c r="B1" s="26" t="s">
        <v>1</v>
      </c>
      <c r="C1" s="27"/>
      <c r="D1" s="27"/>
      <c r="E1" s="27"/>
      <c r="F1" s="27"/>
      <c r="G1" s="28"/>
      <c r="I1" s="35" t="s">
        <v>0</v>
      </c>
      <c r="J1" s="40" t="s">
        <v>20</v>
      </c>
      <c r="K1" s="29"/>
      <c r="L1" s="29"/>
      <c r="M1" s="29"/>
      <c r="N1" s="29"/>
      <c r="O1" s="30"/>
    </row>
    <row r="2" spans="1:15" ht="15.75" thickBot="1">
      <c r="A2" s="36"/>
      <c r="B2" s="37" t="s">
        <v>2</v>
      </c>
      <c r="C2" s="38"/>
      <c r="D2" s="39"/>
      <c r="E2" s="37" t="s">
        <v>3</v>
      </c>
      <c r="F2" s="38"/>
      <c r="G2" s="39"/>
      <c r="I2" s="36"/>
      <c r="J2" s="37" t="s">
        <v>2</v>
      </c>
      <c r="K2" s="38"/>
      <c r="L2" s="39"/>
      <c r="M2" s="37" t="s">
        <v>3</v>
      </c>
      <c r="N2" s="38"/>
      <c r="O2" s="39"/>
    </row>
    <row r="3" spans="1:15" ht="17.25" thickBot="1">
      <c r="A3" s="23" t="s">
        <v>4</v>
      </c>
      <c r="B3" s="5" t="s">
        <v>5</v>
      </c>
      <c r="C3" s="6" t="s">
        <v>6</v>
      </c>
      <c r="D3" s="7" t="s">
        <v>7</v>
      </c>
      <c r="E3" s="5" t="s">
        <v>5</v>
      </c>
      <c r="F3" s="6" t="s">
        <v>6</v>
      </c>
      <c r="G3" s="7" t="s">
        <v>7</v>
      </c>
      <c r="I3" s="23" t="s">
        <v>4</v>
      </c>
      <c r="J3" s="5" t="s">
        <v>5</v>
      </c>
      <c r="K3" s="6" t="s">
        <v>6</v>
      </c>
      <c r="L3" s="7" t="s">
        <v>7</v>
      </c>
      <c r="M3" s="5" t="s">
        <v>5</v>
      </c>
      <c r="N3" s="6" t="s">
        <v>6</v>
      </c>
      <c r="O3" s="7" t="s">
        <v>7</v>
      </c>
    </row>
    <row r="4" spans="1:15">
      <c r="A4" s="21" t="s">
        <v>8</v>
      </c>
      <c r="B4" s="8">
        <v>20522</v>
      </c>
      <c r="C4" s="9">
        <v>14</v>
      </c>
      <c r="D4" s="10">
        <f t="shared" ref="D4:D15" si="0">B4/C4</f>
        <v>1465.8571428571429</v>
      </c>
      <c r="E4" s="8">
        <v>13711</v>
      </c>
      <c r="F4" s="9">
        <v>17</v>
      </c>
      <c r="G4" s="10">
        <f t="shared" ref="G4:G15" si="1">E4/F4</f>
        <v>806.52941176470586</v>
      </c>
      <c r="I4" s="25" t="s">
        <v>27</v>
      </c>
      <c r="J4" s="8">
        <v>24956</v>
      </c>
      <c r="K4" s="9">
        <v>18</v>
      </c>
      <c r="L4" s="10">
        <f t="shared" ref="L4:L16" si="2">J4/K4</f>
        <v>1386.4444444444443</v>
      </c>
      <c r="M4" s="8">
        <v>17255</v>
      </c>
      <c r="N4" s="9">
        <v>18</v>
      </c>
      <c r="O4" s="10">
        <f t="shared" ref="O4:O16" si="3">M4/N4</f>
        <v>958.61111111111109</v>
      </c>
    </row>
    <row r="5" spans="1:15">
      <c r="A5" s="3" t="s">
        <v>37</v>
      </c>
      <c r="B5" s="13">
        <v>26840</v>
      </c>
      <c r="C5" s="2">
        <v>14</v>
      </c>
      <c r="D5" s="12">
        <f t="shared" si="0"/>
        <v>1917.1428571428571</v>
      </c>
      <c r="E5" s="13">
        <v>20159</v>
      </c>
      <c r="F5" s="2">
        <v>17</v>
      </c>
      <c r="G5" s="12">
        <f t="shared" si="1"/>
        <v>1185.8235294117646</v>
      </c>
      <c r="I5" s="3" t="s">
        <v>11</v>
      </c>
      <c r="J5" s="11">
        <v>22202</v>
      </c>
      <c r="K5" s="2">
        <v>18</v>
      </c>
      <c r="L5" s="12">
        <f t="shared" si="2"/>
        <v>1233.4444444444443</v>
      </c>
      <c r="M5" s="13">
        <v>13163</v>
      </c>
      <c r="N5" s="2">
        <v>18</v>
      </c>
      <c r="O5" s="12">
        <f t="shared" si="3"/>
        <v>731.27777777777783</v>
      </c>
    </row>
    <row r="6" spans="1:15">
      <c r="A6" s="3" t="s">
        <v>9</v>
      </c>
      <c r="B6" s="13">
        <v>20804</v>
      </c>
      <c r="C6" s="2">
        <v>14</v>
      </c>
      <c r="D6" s="12">
        <f t="shared" si="0"/>
        <v>1486</v>
      </c>
      <c r="E6" s="13">
        <v>16180</v>
      </c>
      <c r="F6" s="2">
        <v>17</v>
      </c>
      <c r="G6" s="12">
        <f t="shared" si="1"/>
        <v>951.76470588235293</v>
      </c>
      <c r="I6" s="3" t="s">
        <v>38</v>
      </c>
      <c r="J6" s="11">
        <v>71598</v>
      </c>
      <c r="K6" s="2">
        <v>18</v>
      </c>
      <c r="L6" s="12">
        <f t="shared" si="2"/>
        <v>3977.6666666666665</v>
      </c>
      <c r="M6" s="13">
        <v>33198</v>
      </c>
      <c r="N6" s="2">
        <v>18</v>
      </c>
      <c r="O6" s="12">
        <f t="shared" si="3"/>
        <v>1844.3333333333333</v>
      </c>
    </row>
    <row r="7" spans="1:15">
      <c r="A7" s="3" t="s">
        <v>10</v>
      </c>
      <c r="B7" s="13">
        <v>18306</v>
      </c>
      <c r="C7" s="2">
        <v>14</v>
      </c>
      <c r="D7" s="12">
        <f t="shared" si="0"/>
        <v>1307.5714285714287</v>
      </c>
      <c r="E7" s="13">
        <v>14029</v>
      </c>
      <c r="F7" s="2">
        <v>17</v>
      </c>
      <c r="G7" s="12">
        <f t="shared" si="1"/>
        <v>825.23529411764707</v>
      </c>
      <c r="I7" s="3" t="s">
        <v>13</v>
      </c>
      <c r="J7" s="11">
        <v>34382</v>
      </c>
      <c r="K7" s="2">
        <v>18</v>
      </c>
      <c r="L7" s="12">
        <f t="shared" si="2"/>
        <v>1910.1111111111111</v>
      </c>
      <c r="M7" s="13">
        <v>21751</v>
      </c>
      <c r="N7" s="2">
        <v>18</v>
      </c>
      <c r="O7" s="12">
        <f t="shared" si="3"/>
        <v>1208.3888888888889</v>
      </c>
    </row>
    <row r="8" spans="1:15">
      <c r="A8" s="3" t="s">
        <v>27</v>
      </c>
      <c r="B8" s="13">
        <v>25880</v>
      </c>
      <c r="C8" s="2">
        <v>14</v>
      </c>
      <c r="D8" s="12">
        <f t="shared" si="0"/>
        <v>1848.5714285714287</v>
      </c>
      <c r="E8" s="13">
        <v>18470</v>
      </c>
      <c r="F8" s="2">
        <v>17</v>
      </c>
      <c r="G8" s="12">
        <f t="shared" si="1"/>
        <v>1086.4705882352941</v>
      </c>
      <c r="I8" s="3" t="s">
        <v>28</v>
      </c>
      <c r="J8" s="11">
        <v>25484</v>
      </c>
      <c r="K8" s="2">
        <v>18</v>
      </c>
      <c r="L8" s="12">
        <f t="shared" si="2"/>
        <v>1415.7777777777778</v>
      </c>
      <c r="M8" s="13">
        <v>15241</v>
      </c>
      <c r="N8" s="2">
        <v>18</v>
      </c>
      <c r="O8" s="12">
        <f t="shared" si="3"/>
        <v>846.72222222222217</v>
      </c>
    </row>
    <row r="9" spans="1:15">
      <c r="A9" s="3" t="s">
        <v>11</v>
      </c>
      <c r="B9" s="13">
        <v>19974</v>
      </c>
      <c r="C9" s="2">
        <v>14</v>
      </c>
      <c r="D9" s="12">
        <f t="shared" si="0"/>
        <v>1426.7142857142858</v>
      </c>
      <c r="E9" s="13">
        <v>13705</v>
      </c>
      <c r="F9" s="2">
        <v>17</v>
      </c>
      <c r="G9" s="12">
        <f t="shared" si="1"/>
        <v>806.17647058823525</v>
      </c>
      <c r="I9" s="3" t="s">
        <v>21</v>
      </c>
      <c r="J9" s="11">
        <v>22896</v>
      </c>
      <c r="K9" s="2">
        <v>18</v>
      </c>
      <c r="L9" s="12">
        <f t="shared" si="2"/>
        <v>1272</v>
      </c>
      <c r="M9" s="13">
        <v>13776</v>
      </c>
      <c r="N9" s="2">
        <v>18</v>
      </c>
      <c r="O9" s="12">
        <f t="shared" si="3"/>
        <v>765.33333333333337</v>
      </c>
    </row>
    <row r="10" spans="1:15">
      <c r="A10" s="3" t="s">
        <v>12</v>
      </c>
      <c r="B10" s="13">
        <v>20264</v>
      </c>
      <c r="C10" s="2">
        <v>14</v>
      </c>
      <c r="D10" s="12">
        <f t="shared" si="0"/>
        <v>1447.4285714285713</v>
      </c>
      <c r="E10" s="13">
        <v>20449</v>
      </c>
      <c r="F10" s="2">
        <v>17</v>
      </c>
      <c r="G10" s="12">
        <f t="shared" si="1"/>
        <v>1202.8823529411766</v>
      </c>
      <c r="I10" s="3" t="s">
        <v>41</v>
      </c>
      <c r="J10" s="11">
        <v>23722</v>
      </c>
      <c r="K10" s="2">
        <v>18</v>
      </c>
      <c r="L10" s="12">
        <f t="shared" si="2"/>
        <v>1317.8888888888889</v>
      </c>
      <c r="M10" s="13">
        <v>16804</v>
      </c>
      <c r="N10" s="2">
        <v>18</v>
      </c>
      <c r="O10" s="12">
        <f t="shared" si="3"/>
        <v>933.55555555555554</v>
      </c>
    </row>
    <row r="11" spans="1:15">
      <c r="A11" s="3" t="s">
        <v>38</v>
      </c>
      <c r="B11" s="13">
        <v>58918</v>
      </c>
      <c r="C11" s="2">
        <v>14</v>
      </c>
      <c r="D11" s="12">
        <f t="shared" si="0"/>
        <v>4208.4285714285716</v>
      </c>
      <c r="E11" s="13">
        <v>36915</v>
      </c>
      <c r="F11" s="2">
        <v>17</v>
      </c>
      <c r="G11" s="12">
        <f t="shared" si="1"/>
        <v>2171.4705882352941</v>
      </c>
      <c r="I11" s="3" t="s">
        <v>22</v>
      </c>
      <c r="J11" s="11">
        <v>22770</v>
      </c>
      <c r="K11" s="2">
        <v>18</v>
      </c>
      <c r="L11" s="12">
        <f t="shared" si="2"/>
        <v>1265</v>
      </c>
      <c r="M11" s="13">
        <v>15576</v>
      </c>
      <c r="N11" s="2">
        <v>18</v>
      </c>
      <c r="O11" s="12">
        <f t="shared" si="3"/>
        <v>865.33333333333337</v>
      </c>
    </row>
    <row r="12" spans="1:15">
      <c r="A12" s="3" t="s">
        <v>13</v>
      </c>
      <c r="B12" s="13">
        <v>31006</v>
      </c>
      <c r="C12" s="2">
        <v>14</v>
      </c>
      <c r="D12" s="12">
        <f t="shared" si="0"/>
        <v>2214.7142857142858</v>
      </c>
      <c r="E12" s="13">
        <v>21385</v>
      </c>
      <c r="F12" s="2">
        <v>17</v>
      </c>
      <c r="G12" s="12">
        <f t="shared" si="1"/>
        <v>1257.9411764705883</v>
      </c>
      <c r="I12" s="3" t="s">
        <v>42</v>
      </c>
      <c r="J12" s="13">
        <v>24956</v>
      </c>
      <c r="K12" s="2">
        <v>18</v>
      </c>
      <c r="L12" s="12">
        <f t="shared" si="2"/>
        <v>1386.4444444444443</v>
      </c>
      <c r="M12" s="13">
        <v>16722</v>
      </c>
      <c r="N12" s="2">
        <v>18</v>
      </c>
      <c r="O12" s="12">
        <f t="shared" si="3"/>
        <v>929</v>
      </c>
    </row>
    <row r="13" spans="1:15">
      <c r="A13" s="3" t="s">
        <v>28</v>
      </c>
      <c r="B13" s="13">
        <v>25342</v>
      </c>
      <c r="C13" s="2">
        <v>14</v>
      </c>
      <c r="D13" s="12">
        <f t="shared" si="0"/>
        <v>1810.1428571428571</v>
      </c>
      <c r="E13" s="13">
        <v>17756</v>
      </c>
      <c r="F13" s="2">
        <v>17</v>
      </c>
      <c r="G13" s="12">
        <f t="shared" si="1"/>
        <v>1044.4705882352941</v>
      </c>
      <c r="I13" s="3" t="s">
        <v>39</v>
      </c>
      <c r="J13" s="11">
        <v>26670</v>
      </c>
      <c r="K13" s="2">
        <v>18</v>
      </c>
      <c r="L13" s="12">
        <f t="shared" si="2"/>
        <v>1481.6666666666667</v>
      </c>
      <c r="M13" s="13">
        <v>15516</v>
      </c>
      <c r="N13" s="2">
        <v>18</v>
      </c>
      <c r="O13" s="12">
        <f t="shared" si="3"/>
        <v>862</v>
      </c>
    </row>
    <row r="14" spans="1:15">
      <c r="A14" s="3" t="s">
        <v>14</v>
      </c>
      <c r="B14" s="13">
        <v>20264</v>
      </c>
      <c r="C14" s="2">
        <v>14</v>
      </c>
      <c r="D14" s="12">
        <f t="shared" si="0"/>
        <v>1447.4285714285713</v>
      </c>
      <c r="E14" s="13">
        <v>15400</v>
      </c>
      <c r="F14" s="2">
        <v>17</v>
      </c>
      <c r="G14" s="12">
        <f t="shared" si="1"/>
        <v>905.88235294117646</v>
      </c>
      <c r="I14" s="3" t="s">
        <v>43</v>
      </c>
      <c r="J14" s="11">
        <v>27888</v>
      </c>
      <c r="K14" s="2">
        <v>18</v>
      </c>
      <c r="L14" s="12">
        <f t="shared" si="2"/>
        <v>1549.3333333333333</v>
      </c>
      <c r="M14" s="13">
        <v>17235</v>
      </c>
      <c r="N14" s="2">
        <v>18</v>
      </c>
      <c r="O14" s="12">
        <f t="shared" si="3"/>
        <v>957.5</v>
      </c>
    </row>
    <row r="15" spans="1:15" ht="15.75" thickBot="1">
      <c r="A15" s="4" t="s">
        <v>34</v>
      </c>
      <c r="B15" s="17">
        <v>21364</v>
      </c>
      <c r="C15" s="15">
        <v>14</v>
      </c>
      <c r="D15" s="16">
        <f t="shared" si="0"/>
        <v>1526</v>
      </c>
      <c r="E15" s="17">
        <v>15712</v>
      </c>
      <c r="F15" s="15">
        <v>17</v>
      </c>
      <c r="G15" s="16">
        <f t="shared" si="1"/>
        <v>924.23529411764707</v>
      </c>
      <c r="I15" s="3" t="s">
        <v>23</v>
      </c>
      <c r="J15" s="11">
        <v>23416</v>
      </c>
      <c r="K15" s="2">
        <v>18</v>
      </c>
      <c r="L15" s="12">
        <f t="shared" si="2"/>
        <v>1300.8888888888889</v>
      </c>
      <c r="M15" s="13">
        <v>15880</v>
      </c>
      <c r="N15" s="2">
        <v>18</v>
      </c>
      <c r="O15" s="12">
        <f t="shared" si="3"/>
        <v>882.22222222222217</v>
      </c>
    </row>
    <row r="16" spans="1:15" ht="15.75" thickBot="1">
      <c r="A16" s="1"/>
      <c r="B16" s="1"/>
      <c r="C16" s="1"/>
      <c r="D16" s="1"/>
      <c r="E16" s="1"/>
      <c r="F16" s="1"/>
      <c r="G16" s="1"/>
      <c r="I16" s="4" t="s">
        <v>29</v>
      </c>
      <c r="J16" s="14">
        <v>37048</v>
      </c>
      <c r="K16" s="15">
        <v>18</v>
      </c>
      <c r="L16" s="16">
        <f t="shared" si="2"/>
        <v>2058.2222222222222</v>
      </c>
      <c r="M16" s="17">
        <v>21432</v>
      </c>
      <c r="N16" s="15">
        <v>18</v>
      </c>
      <c r="O16" s="16">
        <f t="shared" si="3"/>
        <v>1190.6666666666667</v>
      </c>
    </row>
    <row r="17" spans="1:15" ht="17.25" thickBot="1">
      <c r="A17" s="31" t="s">
        <v>15</v>
      </c>
      <c r="B17" s="26" t="s">
        <v>1</v>
      </c>
      <c r="C17" s="27"/>
      <c r="D17" s="27"/>
      <c r="E17" s="27"/>
      <c r="F17" s="27"/>
      <c r="G17" s="28"/>
      <c r="I17" s="33" t="s">
        <v>15</v>
      </c>
      <c r="J17" s="29" t="s">
        <v>20</v>
      </c>
      <c r="K17" s="29"/>
      <c r="L17" s="29"/>
      <c r="M17" s="29"/>
      <c r="N17" s="29"/>
      <c r="O17" s="30"/>
    </row>
    <row r="18" spans="1:15" ht="15.75" thickBot="1">
      <c r="A18" s="32"/>
      <c r="B18" s="18" t="s">
        <v>5</v>
      </c>
      <c r="C18" s="19" t="s">
        <v>6</v>
      </c>
      <c r="D18" s="24" t="s">
        <v>7</v>
      </c>
      <c r="E18" s="18" t="s">
        <v>5</v>
      </c>
      <c r="F18" s="19" t="s">
        <v>6</v>
      </c>
      <c r="G18" s="24" t="s">
        <v>7</v>
      </c>
      <c r="I18" s="34"/>
      <c r="J18" s="18" t="s">
        <v>5</v>
      </c>
      <c r="K18" s="19" t="s">
        <v>6</v>
      </c>
      <c r="L18" s="20" t="s">
        <v>7</v>
      </c>
      <c r="M18" s="18" t="s">
        <v>5</v>
      </c>
      <c r="N18" s="19" t="s">
        <v>6</v>
      </c>
      <c r="O18" s="20" t="s">
        <v>7</v>
      </c>
    </row>
    <row r="19" spans="1:15">
      <c r="A19" s="21" t="s">
        <v>39</v>
      </c>
      <c r="B19" s="8">
        <v>13308</v>
      </c>
      <c r="C19" s="9">
        <v>14</v>
      </c>
      <c r="D19" s="10">
        <f>B19/C19</f>
        <v>950.57142857142856</v>
      </c>
      <c r="E19" s="8">
        <f>1348+6735</f>
        <v>8083</v>
      </c>
      <c r="F19" s="9">
        <v>17</v>
      </c>
      <c r="G19" s="10">
        <f t="shared" ref="G19:G24" si="4">E19/F19</f>
        <v>475.47058823529414</v>
      </c>
      <c r="I19" s="21" t="s">
        <v>30</v>
      </c>
      <c r="J19" s="22">
        <v>14628</v>
      </c>
      <c r="K19" s="9">
        <v>18</v>
      </c>
      <c r="L19" s="10">
        <f t="shared" ref="L19:L31" si="5">J19/K19</f>
        <v>812.66666666666663</v>
      </c>
      <c r="M19" s="8">
        <v>11097</v>
      </c>
      <c r="N19" s="9">
        <v>18</v>
      </c>
      <c r="O19" s="10">
        <f t="shared" ref="O19:O31" si="6">M19/N19</f>
        <v>616.5</v>
      </c>
    </row>
    <row r="20" spans="1:15">
      <c r="A20" s="3" t="s">
        <v>30</v>
      </c>
      <c r="B20" s="13">
        <v>9748</v>
      </c>
      <c r="C20" s="2">
        <v>14</v>
      </c>
      <c r="D20" s="12">
        <f t="shared" ref="D20:D30" si="7">B20/C20</f>
        <v>696.28571428571433</v>
      </c>
      <c r="E20" s="13">
        <f>1276+5823</f>
        <v>7099</v>
      </c>
      <c r="F20" s="2">
        <v>17</v>
      </c>
      <c r="G20" s="12">
        <f t="shared" si="4"/>
        <v>417.58823529411762</v>
      </c>
      <c r="I20" s="3" t="s">
        <v>17</v>
      </c>
      <c r="J20" s="11">
        <v>21118</v>
      </c>
      <c r="K20" s="2">
        <v>18</v>
      </c>
      <c r="L20" s="12">
        <f t="shared" si="5"/>
        <v>1173.2222222222222</v>
      </c>
      <c r="M20" s="13">
        <v>12924</v>
      </c>
      <c r="N20" s="2">
        <v>18</v>
      </c>
      <c r="O20" s="12">
        <f t="shared" si="6"/>
        <v>718</v>
      </c>
    </row>
    <row r="21" spans="1:15">
      <c r="A21" s="3" t="s">
        <v>16</v>
      </c>
      <c r="B21" s="13">
        <v>13186</v>
      </c>
      <c r="C21" s="2">
        <v>14</v>
      </c>
      <c r="D21" s="12">
        <f t="shared" si="7"/>
        <v>941.85714285714289</v>
      </c>
      <c r="E21" s="13">
        <f>1900+7192</f>
        <v>9092</v>
      </c>
      <c r="F21" s="2">
        <v>17</v>
      </c>
      <c r="G21" s="12">
        <f t="shared" si="4"/>
        <v>534.82352941176475</v>
      </c>
      <c r="I21" s="3" t="s">
        <v>31</v>
      </c>
      <c r="J21" s="11">
        <v>20240</v>
      </c>
      <c r="K21" s="2">
        <v>18</v>
      </c>
      <c r="L21" s="12">
        <f t="shared" si="5"/>
        <v>1124.4444444444443</v>
      </c>
      <c r="M21" s="13">
        <v>12624</v>
      </c>
      <c r="N21" s="2">
        <v>18</v>
      </c>
      <c r="O21" s="12">
        <f t="shared" si="6"/>
        <v>701.33333333333337</v>
      </c>
    </row>
    <row r="22" spans="1:15">
      <c r="A22" s="3" t="s">
        <v>17</v>
      </c>
      <c r="B22" s="13">
        <v>13186</v>
      </c>
      <c r="C22" s="2">
        <v>14</v>
      </c>
      <c r="D22" s="12">
        <f t="shared" si="7"/>
        <v>941.85714285714289</v>
      </c>
      <c r="E22" s="13">
        <f>1900+7192</f>
        <v>9092</v>
      </c>
      <c r="F22" s="2">
        <v>17</v>
      </c>
      <c r="G22" s="12">
        <f t="shared" si="4"/>
        <v>534.82352941176475</v>
      </c>
      <c r="I22" s="3" t="s">
        <v>35</v>
      </c>
      <c r="J22" s="11">
        <v>26950</v>
      </c>
      <c r="K22" s="2">
        <v>18</v>
      </c>
      <c r="L22" s="12">
        <f t="shared" si="5"/>
        <v>1497.2222222222222</v>
      </c>
      <c r="M22" s="13">
        <v>15341</v>
      </c>
      <c r="N22" s="2">
        <v>18</v>
      </c>
      <c r="O22" s="12">
        <f t="shared" si="6"/>
        <v>852.27777777777783</v>
      </c>
    </row>
    <row r="23" spans="1:15">
      <c r="A23" s="3" t="s">
        <v>31</v>
      </c>
      <c r="B23" s="13">
        <v>13466</v>
      </c>
      <c r="C23" s="2">
        <v>14</v>
      </c>
      <c r="D23" s="12">
        <f t="shared" si="7"/>
        <v>961.85714285714289</v>
      </c>
      <c r="E23" s="13">
        <f>1873+6817</f>
        <v>8690</v>
      </c>
      <c r="F23" s="2">
        <v>17</v>
      </c>
      <c r="G23" s="12">
        <f t="shared" si="4"/>
        <v>511.1764705882353</v>
      </c>
      <c r="I23" s="3" t="s">
        <v>40</v>
      </c>
      <c r="J23" s="11">
        <v>15236</v>
      </c>
      <c r="K23" s="2">
        <v>18</v>
      </c>
      <c r="L23" s="12">
        <f t="shared" si="5"/>
        <v>846.44444444444446</v>
      </c>
      <c r="M23" s="13">
        <v>11735</v>
      </c>
      <c r="N23" s="2">
        <v>18</v>
      </c>
      <c r="O23" s="12">
        <f t="shared" si="6"/>
        <v>651.94444444444446</v>
      </c>
    </row>
    <row r="24" spans="1:15">
      <c r="A24" s="3" t="s">
        <v>35</v>
      </c>
      <c r="B24" s="13">
        <v>22160</v>
      </c>
      <c r="C24" s="2">
        <v>14</v>
      </c>
      <c r="D24" s="12">
        <f t="shared" si="7"/>
        <v>1582.8571428571429</v>
      </c>
      <c r="E24" s="13">
        <f>3592+9205</f>
        <v>12797</v>
      </c>
      <c r="F24" s="2">
        <v>17</v>
      </c>
      <c r="G24" s="12">
        <f t="shared" si="4"/>
        <v>752.76470588235293</v>
      </c>
      <c r="I24" s="3" t="s">
        <v>18</v>
      </c>
      <c r="J24" s="11">
        <v>14942</v>
      </c>
      <c r="K24" s="2">
        <v>18</v>
      </c>
      <c r="L24" s="12">
        <f t="shared" si="5"/>
        <v>830.11111111111109</v>
      </c>
      <c r="M24" s="13">
        <v>10414</v>
      </c>
      <c r="N24" s="2">
        <v>18</v>
      </c>
      <c r="O24" s="12">
        <f t="shared" si="6"/>
        <v>578.55555555555554</v>
      </c>
    </row>
    <row r="25" spans="1:15">
      <c r="A25" s="3" t="s">
        <v>40</v>
      </c>
      <c r="B25" s="13">
        <v>9944</v>
      </c>
      <c r="C25" s="2">
        <v>14</v>
      </c>
      <c r="D25" s="12">
        <f t="shared" si="7"/>
        <v>710.28571428571433</v>
      </c>
      <c r="E25" s="13">
        <f>2008+5155</f>
        <v>7163</v>
      </c>
      <c r="F25" s="2">
        <v>17</v>
      </c>
      <c r="G25" s="12">
        <f>E30/F25</f>
        <v>526.11764705882354</v>
      </c>
      <c r="I25" s="3" t="s">
        <v>44</v>
      </c>
      <c r="J25" s="11">
        <v>17624</v>
      </c>
      <c r="K25" s="2">
        <v>18</v>
      </c>
      <c r="L25" s="12">
        <f t="shared" si="5"/>
        <v>979.11111111111109</v>
      </c>
      <c r="M25" s="13">
        <v>12515</v>
      </c>
      <c r="N25" s="2">
        <v>18</v>
      </c>
      <c r="O25" s="12">
        <f t="shared" si="6"/>
        <v>695.27777777777783</v>
      </c>
    </row>
    <row r="26" spans="1:15">
      <c r="A26" s="3" t="s">
        <v>36</v>
      </c>
      <c r="B26" s="13">
        <v>14736</v>
      </c>
      <c r="C26" s="2">
        <v>14</v>
      </c>
      <c r="D26" s="12">
        <f t="shared" si="7"/>
        <v>1052.5714285714287</v>
      </c>
      <c r="E26" s="13">
        <f>2196+6635</f>
        <v>8831</v>
      </c>
      <c r="F26" s="2">
        <v>17</v>
      </c>
      <c r="G26" s="12">
        <f>E26/F26</f>
        <v>519.47058823529414</v>
      </c>
      <c r="I26" s="3" t="s">
        <v>19</v>
      </c>
      <c r="J26" s="11">
        <v>15664</v>
      </c>
      <c r="K26" s="2">
        <v>18</v>
      </c>
      <c r="L26" s="12">
        <f t="shared" si="5"/>
        <v>870.22222222222217</v>
      </c>
      <c r="M26" s="13">
        <v>11683</v>
      </c>
      <c r="N26" s="2">
        <v>18</v>
      </c>
      <c r="O26" s="12">
        <f t="shared" si="6"/>
        <v>649.05555555555554</v>
      </c>
    </row>
    <row r="27" spans="1:15">
      <c r="A27" s="3" t="s">
        <v>18</v>
      </c>
      <c r="B27" s="13">
        <v>9740</v>
      </c>
      <c r="C27" s="2">
        <v>14</v>
      </c>
      <c r="D27" s="12">
        <f t="shared" si="7"/>
        <v>695.71428571428567</v>
      </c>
      <c r="E27" s="13">
        <f>1374+5212</f>
        <v>6586</v>
      </c>
      <c r="F27" s="2">
        <v>17</v>
      </c>
      <c r="G27" s="12">
        <f>E27/F27</f>
        <v>387.41176470588238</v>
      </c>
      <c r="I27" s="3" t="s">
        <v>32</v>
      </c>
      <c r="J27" s="11">
        <v>16696</v>
      </c>
      <c r="K27" s="2">
        <v>18</v>
      </c>
      <c r="L27" s="12">
        <f t="shared" si="5"/>
        <v>927.55555555555554</v>
      </c>
      <c r="M27" s="13">
        <v>12071</v>
      </c>
      <c r="N27" s="2">
        <v>18</v>
      </c>
      <c r="O27" s="12">
        <f t="shared" si="6"/>
        <v>670.61111111111109</v>
      </c>
    </row>
    <row r="28" spans="1:15">
      <c r="A28" s="3" t="s">
        <v>44</v>
      </c>
      <c r="B28" s="13">
        <v>14562</v>
      </c>
      <c r="C28" s="2">
        <v>14</v>
      </c>
      <c r="D28" s="12">
        <f t="shared" si="7"/>
        <v>1040.1428571428571</v>
      </c>
      <c r="E28" s="13">
        <f>2742+6135</f>
        <v>8877</v>
      </c>
      <c r="F28" s="2">
        <v>17</v>
      </c>
      <c r="G28" s="12">
        <f>E28/F28</f>
        <v>522.17647058823525</v>
      </c>
      <c r="I28" s="3" t="s">
        <v>24</v>
      </c>
      <c r="J28" s="11">
        <v>18966</v>
      </c>
      <c r="K28" s="2">
        <v>18</v>
      </c>
      <c r="L28" s="12">
        <f t="shared" si="5"/>
        <v>1053.6666666666667</v>
      </c>
      <c r="M28" s="13">
        <v>12442</v>
      </c>
      <c r="N28" s="2">
        <v>18</v>
      </c>
      <c r="O28" s="12">
        <f t="shared" si="6"/>
        <v>691.22222222222217</v>
      </c>
    </row>
    <row r="29" spans="1:15">
      <c r="A29" s="3" t="s">
        <v>19</v>
      </c>
      <c r="B29" s="13">
        <v>14534</v>
      </c>
      <c r="C29" s="2">
        <v>14</v>
      </c>
      <c r="D29" s="12">
        <f t="shared" si="7"/>
        <v>1038.1428571428571</v>
      </c>
      <c r="E29" s="13">
        <f>2482+7423</f>
        <v>9905</v>
      </c>
      <c r="F29" s="2">
        <v>17</v>
      </c>
      <c r="G29" s="12">
        <f>E29/F29</f>
        <v>582.64705882352939</v>
      </c>
      <c r="I29" s="3" t="s">
        <v>25</v>
      </c>
      <c r="J29" s="11">
        <v>15664</v>
      </c>
      <c r="K29" s="2">
        <v>18</v>
      </c>
      <c r="L29" s="12">
        <f t="shared" si="5"/>
        <v>870.22222222222217</v>
      </c>
      <c r="M29" s="13">
        <v>10100</v>
      </c>
      <c r="N29" s="2">
        <v>18</v>
      </c>
      <c r="O29" s="12">
        <f t="shared" si="6"/>
        <v>561.11111111111109</v>
      </c>
    </row>
    <row r="30" spans="1:15" ht="15.75" thickBot="1">
      <c r="A30" s="4" t="s">
        <v>32</v>
      </c>
      <c r="B30" s="17">
        <v>10846</v>
      </c>
      <c r="C30" s="15">
        <v>14</v>
      </c>
      <c r="D30" s="16">
        <f t="shared" si="7"/>
        <v>774.71428571428567</v>
      </c>
      <c r="E30" s="17">
        <f>2480+6464</f>
        <v>8944</v>
      </c>
      <c r="F30" s="15">
        <v>17</v>
      </c>
      <c r="G30" s="16">
        <f>E25/F30</f>
        <v>421.35294117647061</v>
      </c>
      <c r="I30" s="3" t="s">
        <v>33</v>
      </c>
      <c r="J30" s="11">
        <v>34616</v>
      </c>
      <c r="K30" s="2">
        <v>18</v>
      </c>
      <c r="L30" s="12">
        <f t="shared" si="5"/>
        <v>1923.1111111111111</v>
      </c>
      <c r="M30" s="13">
        <v>16923</v>
      </c>
      <c r="N30" s="2">
        <v>18</v>
      </c>
      <c r="O30" s="12">
        <f t="shared" si="6"/>
        <v>940.16666666666663</v>
      </c>
    </row>
    <row r="31" spans="1:15" ht="15.75" thickBot="1">
      <c r="I31" s="4" t="s">
        <v>26</v>
      </c>
      <c r="J31" s="14">
        <v>16532</v>
      </c>
      <c r="K31" s="15">
        <v>18</v>
      </c>
      <c r="L31" s="16">
        <f t="shared" si="5"/>
        <v>918.44444444444446</v>
      </c>
      <c r="M31" s="17">
        <v>10106</v>
      </c>
      <c r="N31" s="15">
        <v>18</v>
      </c>
      <c r="O31" s="16">
        <f t="shared" si="6"/>
        <v>561.44444444444446</v>
      </c>
    </row>
  </sheetData>
  <mergeCells count="12">
    <mergeCell ref="B17:G17"/>
    <mergeCell ref="J17:O17"/>
    <mergeCell ref="A17:A18"/>
    <mergeCell ref="I17:I18"/>
    <mergeCell ref="A1:A2"/>
    <mergeCell ref="B1:G1"/>
    <mergeCell ref="B2:D2"/>
    <mergeCell ref="E2:G2"/>
    <mergeCell ref="I1:I2"/>
    <mergeCell ref="J1:O1"/>
    <mergeCell ref="J2:L2"/>
    <mergeCell ref="M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2016-03-06T15:03:37Z</dcterms:created>
  <dcterms:modified xsi:type="dcterms:W3CDTF">2016-03-07T02:10:01Z</dcterms:modified>
</cp:coreProperties>
</file>